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RPVHOA0501\Work\MKTPlanMRA\Planejamento\Regional\Eventos Regionais\EVENTOS 2026\SALVADOR\_NÃO USAR_DaniCup\"/>
    </mc:Choice>
  </mc:AlternateContent>
  <xr:revisionPtr revIDLastSave="0" documentId="13_ncr:1_{C6E90648-874B-4293-9C70-85EB7A6D4C12}" xr6:coauthVersionLast="47" xr6:coauthVersionMax="47" xr10:uidLastSave="{00000000-0000-0000-0000-000000000000}"/>
  <bookViews>
    <workbookView xWindow="-120" yWindow="-120" windowWidth="38640" windowHeight="23640" tabRatio="664" xr2:uid="{00000000-000D-0000-FFFF-FFFF00000000}"/>
  </bookViews>
  <sheets>
    <sheet name="Cota Ouro " sheetId="13" r:id="rId1"/>
    <sheet name="Cota Prata" sheetId="17" r:id="rId2"/>
    <sheet name="Cota Bronze" sheetId="19" r:id="rId3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9" l="1"/>
  <c r="J13" i="19"/>
  <c r="J16" i="17"/>
  <c r="J19" i="13"/>
  <c r="J20" i="13"/>
  <c r="J17" i="13"/>
  <c r="G17" i="13"/>
  <c r="J11" i="19"/>
  <c r="J10" i="17"/>
  <c r="J12" i="19"/>
  <c r="J10" i="19"/>
  <c r="J9" i="19"/>
  <c r="J13" i="17"/>
  <c r="J16" i="13"/>
  <c r="J9" i="17"/>
  <c r="J11" i="17"/>
  <c r="J12" i="17"/>
  <c r="J9" i="13"/>
  <c r="J10" i="13"/>
  <c r="G14" i="17"/>
  <c r="J15" i="13"/>
  <c r="G13" i="19"/>
  <c r="J28" i="19"/>
  <c r="J27" i="19"/>
  <c r="J26" i="19"/>
  <c r="J25" i="19"/>
  <c r="J24" i="19"/>
  <c r="J23" i="19"/>
  <c r="J22" i="19"/>
  <c r="J21" i="19"/>
  <c r="J20" i="19"/>
  <c r="J14" i="13"/>
  <c r="J12" i="13"/>
  <c r="J13" i="13"/>
  <c r="J11" i="13"/>
  <c r="J14" i="17" l="1"/>
</calcChain>
</file>

<file path=xl/sharedStrings.xml><?xml version="1.0" encoding="utf-8"?>
<sst xmlns="http://schemas.openxmlformats.org/spreadsheetml/2006/main" count="180" uniqueCount="88">
  <si>
    <t>Emissora</t>
  </si>
  <si>
    <t>Record Bahia</t>
  </si>
  <si>
    <t>Praça:</t>
  </si>
  <si>
    <t>São Paulo</t>
  </si>
  <si>
    <t>Evento:</t>
  </si>
  <si>
    <t>DANICUP 2025</t>
  </si>
  <si>
    <t>Período:</t>
  </si>
  <si>
    <t>Dezembro</t>
  </si>
  <si>
    <t>ENTREGA COMERCIAL TV  2025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</si>
  <si>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</si>
  <si>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</si>
  <si>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</si>
  <si>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</si>
  <si>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</si>
  <si>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</si>
  <si>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</si>
  <si>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</si>
  <si>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Rotativo na programação</t>
  </si>
  <si>
    <t>Assinatura nas chamadas de divulgação do DANICUP</t>
  </si>
  <si>
    <t>5"</t>
  </si>
  <si>
    <t xml:space="preserve">Assinatura nas chamadas do quadro </t>
  </si>
  <si>
    <t>Balanço Geral BA</t>
  </si>
  <si>
    <t>Assinatura na Vinheta de abertura do quadro</t>
  </si>
  <si>
    <t>Flash (boletim)</t>
  </si>
  <si>
    <t>Balanço Geral BA - Ed Sabado</t>
  </si>
  <si>
    <t>Cine Aventura</t>
  </si>
  <si>
    <t xml:space="preserve">Comercial </t>
  </si>
  <si>
    <t>30"</t>
  </si>
  <si>
    <t>TOTAL</t>
  </si>
  <si>
    <t>Desconto</t>
  </si>
  <si>
    <t>Total negociando</t>
  </si>
  <si>
    <t xml:space="preserve">Assinatura nas chamadas de divulgação do quadro </t>
  </si>
  <si>
    <t>05"</t>
  </si>
  <si>
    <t>Balaço Geral BA</t>
  </si>
  <si>
    <t>Assinatura na Vinheta de abertura do quadro no break</t>
  </si>
  <si>
    <r>
      <t>•</t>
    </r>
    <r>
      <rPr>
        <sz val="10"/>
        <rFont val="Arial"/>
        <family val="2"/>
      </rPr>
      <t>Valores referentes à tabela de preços de Agosto 2025</t>
    </r>
  </si>
  <si>
    <t xml:space="preserve">ENTREGA COMERCIAL TV  2025  </t>
  </si>
  <si>
    <t>Assinatura nas chamadas divulgação do quadro</t>
  </si>
  <si>
    <t>ENTREGA COMERCIAL - COMERCIAIS</t>
  </si>
  <si>
    <t>Bahia no Ar</t>
  </si>
  <si>
    <t>Fala Brasil</t>
  </si>
  <si>
    <t>Hoje em Dia</t>
  </si>
  <si>
    <t>Balanço Geral Bahia</t>
  </si>
  <si>
    <t>Novela da Tarde 1</t>
  </si>
  <si>
    <t>Cidade Alerta Bahia</t>
  </si>
  <si>
    <t>Fala Brasil ed de sábado</t>
  </si>
  <si>
    <t xml:space="preserve"> cine Maior </t>
  </si>
  <si>
    <t xml:space="preserve">Cine Aventura </t>
  </si>
  <si>
    <t>Total</t>
  </si>
  <si>
    <r>
      <t>•</t>
    </r>
    <r>
      <rPr>
        <sz val="11"/>
        <rFont val="Calibri"/>
        <family val="2"/>
        <scheme val="minor"/>
      </rPr>
      <t xml:space="preserve">Os valores e a operação referentes a ação promocional são de responsabilidade do patrocinador. </t>
    </r>
  </si>
  <si>
    <r>
      <t>•</t>
    </r>
    <r>
      <rPr>
        <sz val="12"/>
        <rFont val="Calibri"/>
        <family val="2"/>
        <scheme val="minor"/>
      </rPr>
      <t xml:space="preserve">Os valores e a operação referentes a ação promocional são de responsabilidade do patrocinador. </t>
    </r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</si>
  <si>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</si>
  <si>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</si>
  <si>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</si>
  <si>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</si>
  <si>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</si>
  <si>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</si>
  <si>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</si>
  <si>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</si>
  <si>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</si>
  <si>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</si>
  <si>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</si>
  <si>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</si>
  <si>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</si>
  <si>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</si>
  <si>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</si>
  <si>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</si>
  <si>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</si>
  <si>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</si>
  <si>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</si>
  <si>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</si>
  <si>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</si>
  <si>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</si>
  <si>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</si>
  <si>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</si>
  <si>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</si>
  <si>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</si>
  <si>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</si>
  <si>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</si>
  <si>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</si>
  <si>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</si>
  <si>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</si>
  <si>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</t>
  </si>
  <si>
    <t>Total negociado+Publi</t>
  </si>
  <si>
    <t>Comercial</t>
  </si>
  <si>
    <t>•Valores referentes à tabela de preços de outubro 2025</t>
  </si>
  <si>
    <r>
      <rPr>
        <b/>
        <sz val="11"/>
        <color rgb="FF000000"/>
        <rFont val="Arial"/>
        <family val="2"/>
      </rPr>
      <t>•</t>
    </r>
    <r>
      <rPr>
        <b/>
        <sz val="11"/>
        <rFont val="Calibri"/>
        <family val="2"/>
        <scheme val="minor"/>
      </rPr>
      <t>Valores referentes à tabela de preços de outubro 2025</t>
    </r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</si>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</sst>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2" applyFont="1" applyAlignment="1">
      <alignment vertical="center"/>
    </xf>
    <xf numFmtId="164" fontId="10" fillId="2" borderId="7" xfId="5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3" fontId="11" fillId="3" borderId="8" xfId="0" applyNumberFormat="1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4" fontId="13" fillId="0" borderId="1" xfId="5" applyNumberFormat="1" applyFont="1" applyBorder="1" applyAlignment="1">
      <alignment horizontal="center" vertical="center"/>
    </xf>
    <xf numFmtId="4" fontId="12" fillId="0" borderId="1" xfId="5" applyNumberFormat="1" applyFont="1" applyBorder="1" applyAlignment="1">
      <alignment horizontal="center" vertical="center"/>
    </xf>
    <xf numFmtId="4" fontId="14" fillId="2" borderId="1" xfId="2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center" vertical="center"/>
    </xf>
    <xf numFmtId="166" fontId="14" fillId="2" borderId="1" xfId="2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3" fontId="11" fillId="3" borderId="9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/>
    </xf>
    <xf numFmtId="0" fontId="12" fillId="4" borderId="0" xfId="2" quotePrefix="1" applyFont="1" applyFill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9" xfId="2" applyFont="1" applyFill="1" applyBorder="1" applyAlignment="1">
      <alignment horizontal="center" vertical="center"/>
    </xf>
    <xf numFmtId="4" fontId="12" fillId="4" borderId="9" xfId="5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4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/>
    </xf>
    <xf numFmtId="4" fontId="13" fillId="4" borderId="0" xfId="5" applyNumberFormat="1" applyFont="1" applyFill="1" applyBorder="1" applyAlignment="1">
      <alignment horizontal="center" vertical="center"/>
    </xf>
    <xf numFmtId="4" fontId="12" fillId="4" borderId="0" xfId="5" applyNumberFormat="1" applyFont="1" applyFill="1" applyBorder="1" applyAlignment="1">
      <alignment horizontal="center" vertical="center"/>
    </xf>
    <xf numFmtId="0" fontId="12" fillId="4" borderId="0" xfId="2" applyFont="1" applyFill="1" applyAlignment="1">
      <alignment horizontal="left" vertical="center" wrapText="1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9" fillId="4" borderId="0" xfId="2" applyFont="1" applyFill="1" applyAlignment="1">
      <alignment vertical="center"/>
    </xf>
    <xf numFmtId="3" fontId="14" fillId="4" borderId="0" xfId="2" applyNumberFormat="1" applyFont="1" applyFill="1" applyAlignment="1">
      <alignment horizontal="center" vertical="center"/>
    </xf>
    <xf numFmtId="4" fontId="14" fillId="4" borderId="0" xfId="2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64" fontId="12" fillId="4" borderId="10" xfId="5" applyFont="1" applyFill="1" applyBorder="1" applyAlignment="1">
      <alignment vertical="center" wrapText="1"/>
    </xf>
    <xf numFmtId="164" fontId="12" fillId="4" borderId="11" xfId="5" applyFont="1" applyFill="1" applyBorder="1" applyAlignment="1">
      <alignment vertical="center" wrapText="1"/>
    </xf>
    <xf numFmtId="0" fontId="7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4" borderId="9" xfId="2" applyNumberFormat="1" applyFont="1" applyFill="1" applyBorder="1" applyAlignment="1">
      <alignment horizontal="center" vertical="center" wrapText="1"/>
    </xf>
    <xf numFmtId="164" fontId="12" fillId="4" borderId="0" xfId="5" applyFont="1" applyFill="1" applyBorder="1" applyAlignment="1">
      <alignment horizontal="left" vertical="center"/>
    </xf>
    <xf numFmtId="164" fontId="12" fillId="4" borderId="0" xfId="5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4" fontId="18" fillId="0" borderId="1" xfId="5" applyNumberFormat="1" applyFont="1" applyBorder="1" applyAlignment="1">
      <alignment horizontal="center" vertical="center"/>
    </xf>
    <xf numFmtId="165" fontId="19" fillId="5" borderId="2" xfId="1" applyFont="1" applyFill="1" applyBorder="1" applyAlignment="1">
      <alignment horizontal="center" vertical="center"/>
    </xf>
    <xf numFmtId="164" fontId="12" fillId="4" borderId="10" xfId="5" applyFont="1" applyFill="1" applyBorder="1" applyAlignment="1">
      <alignment horizontal="left" vertical="center" wrapText="1"/>
    </xf>
    <xf numFmtId="164" fontId="12" fillId="4" borderId="11" xfId="5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indent="1" readingOrder="1"/>
    </xf>
    <xf numFmtId="3" fontId="20" fillId="6" borderId="1" xfId="0" applyNumberFormat="1" applyFont="1" applyFill="1" applyBorder="1" applyAlignment="1">
      <alignment horizontal="center"/>
    </xf>
    <xf numFmtId="4" fontId="18" fillId="6" borderId="3" xfId="5" applyNumberFormat="1" applyFont="1" applyFill="1" applyBorder="1" applyAlignment="1">
      <alignment horizontal="center" vertical="center"/>
    </xf>
    <xf numFmtId="165" fontId="19" fillId="4" borderId="4" xfId="1" applyFont="1" applyFill="1" applyBorder="1" applyAlignment="1">
      <alignment horizontal="center" vertical="center"/>
    </xf>
    <xf numFmtId="4" fontId="21" fillId="7" borderId="1" xfId="5" applyNumberFormat="1" applyFont="1" applyFill="1" applyBorder="1" applyAlignment="1">
      <alignment horizontal="center" vertical="center"/>
    </xf>
    <xf numFmtId="9" fontId="22" fillId="4" borderId="4" xfId="4" applyFont="1" applyFill="1" applyBorder="1" applyAlignment="1">
      <alignment horizontal="center" vertical="center"/>
    </xf>
    <xf numFmtId="0" fontId="12" fillId="6" borderId="0" xfId="2" quotePrefix="1" applyFont="1" applyFill="1" applyAlignment="1">
      <alignment horizontal="center" vertical="center" wrapText="1"/>
    </xf>
    <xf numFmtId="0" fontId="12" fillId="6" borderId="0" xfId="2" applyFont="1" applyFill="1" applyAlignment="1">
      <alignment horizontal="left" vertical="center" wrapText="1"/>
    </xf>
    <xf numFmtId="0" fontId="16" fillId="6" borderId="0" xfId="2" applyFont="1" applyFill="1" applyAlignment="1">
      <alignment horizontal="center" vertical="center"/>
    </xf>
    <xf numFmtId="0" fontId="17" fillId="6" borderId="0" xfId="0" applyFont="1" applyFill="1" applyAlignment="1">
      <alignment horizontal="center"/>
    </xf>
    <xf numFmtId="164" fontId="12" fillId="0" borderId="5" xfId="5" applyFont="1" applyBorder="1" applyAlignment="1">
      <alignment horizontal="left" vertical="center"/>
    </xf>
    <xf numFmtId="164" fontId="12" fillId="0" borderId="4" xfId="5" applyFont="1" applyBorder="1" applyAlignment="1">
      <alignment horizontal="left" vertical="center"/>
    </xf>
    <xf numFmtId="16" fontId="12" fillId="0" borderId="6" xfId="2" quotePrefix="1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4" fontId="12" fillId="4" borderId="10" xfId="5" applyNumberFormat="1" applyFont="1" applyFill="1" applyBorder="1" applyAlignment="1">
      <alignment horizontal="center" vertical="center" wrapText="1"/>
    </xf>
    <xf numFmtId="4" fontId="12" fillId="4" borderId="9" xfId="1" applyNumberFormat="1" applyFont="1" applyFill="1" applyBorder="1" applyAlignment="1">
      <alignment horizontal="center" vertical="center" wrapText="1"/>
    </xf>
    <xf numFmtId="3" fontId="12" fillId="4" borderId="8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indent="1" readingOrder="1"/>
    </xf>
    <xf numFmtId="0" fontId="25" fillId="0" borderId="0" xfId="0" applyFont="1" applyAlignment="1">
      <alignment horizontal="left" vertical="center" indent="1" readingOrder="1"/>
    </xf>
    <xf numFmtId="0" fontId="26" fillId="0" borderId="0" xfId="0" applyFont="1" applyAlignment="1">
      <alignment horizontal="left" vertical="center" indent="1" readingOrder="1"/>
    </xf>
    <xf numFmtId="0" fontId="28" fillId="8" borderId="15" xfId="2" applyFont="1" applyFill="1" applyBorder="1" applyAlignment="1">
      <alignment horizontal="center" vertical="center"/>
    </xf>
    <xf numFmtId="0" fontId="28" fillId="8" borderId="16" xfId="2" applyFont="1" applyFill="1" applyBorder="1" applyAlignment="1">
      <alignment horizontal="center" vertical="center"/>
    </xf>
    <xf numFmtId="0" fontId="28" fillId="8" borderId="17" xfId="2" applyFont="1" applyFill="1" applyBorder="1" applyAlignment="1">
      <alignment horizontal="center" vertical="center"/>
    </xf>
    <xf numFmtId="0" fontId="29" fillId="9" borderId="18" xfId="2" applyFont="1" applyFill="1" applyBorder="1" applyAlignment="1">
      <alignment horizontal="center" vertical="center"/>
    </xf>
    <xf numFmtId="0" fontId="29" fillId="9" borderId="19" xfId="2" applyFont="1" applyFill="1" applyBorder="1" applyAlignment="1">
      <alignment horizontal="center" vertical="center" wrapText="1"/>
    </xf>
    <xf numFmtId="0" fontId="29" fillId="9" borderId="19" xfId="2" applyFont="1" applyFill="1" applyBorder="1" applyAlignment="1">
      <alignment horizontal="center" vertical="center"/>
    </xf>
    <xf numFmtId="0" fontId="29" fillId="9" borderId="20" xfId="2" applyFont="1" applyFill="1" applyBorder="1" applyAlignment="1">
      <alignment horizontal="center" vertical="center" wrapText="1"/>
    </xf>
    <xf numFmtId="0" fontId="29" fillId="9" borderId="21" xfId="2" applyFont="1" applyFill="1" applyBorder="1" applyAlignment="1">
      <alignment horizontal="center" vertical="center" wrapText="1"/>
    </xf>
    <xf numFmtId="0" fontId="29" fillId="9" borderId="22" xfId="2" applyFont="1" applyFill="1" applyBorder="1" applyAlignment="1">
      <alignment horizontal="center" vertical="center" wrapText="1"/>
    </xf>
    <xf numFmtId="0" fontId="30" fillId="10" borderId="23" xfId="2" applyFont="1" applyFill="1" applyBorder="1" applyAlignment="1">
      <alignment horizontal="center" vertical="center" wrapText="1"/>
    </xf>
    <xf numFmtId="0" fontId="30" fillId="10" borderId="24" xfId="2" applyFont="1" applyFill="1" applyBorder="1" applyAlignment="1">
      <alignment horizontal="center" vertical="center" wrapText="1"/>
    </xf>
    <xf numFmtId="0" fontId="31" fillId="10" borderId="24" xfId="2" applyFont="1" applyFill="1" applyBorder="1" applyAlignment="1">
      <alignment horizontal="center" vertical="center" wrapText="1"/>
    </xf>
    <xf numFmtId="3" fontId="30" fillId="10" borderId="24" xfId="2" applyNumberFormat="1" applyFont="1" applyFill="1" applyBorder="1" applyAlignment="1">
      <alignment horizontal="center" vertical="center" wrapText="1"/>
    </xf>
    <xf numFmtId="0" fontId="32" fillId="10" borderId="24" xfId="2" applyFont="1" applyFill="1" applyBorder="1" applyAlignment="1">
      <alignment horizontal="center" vertical="center" wrapText="1"/>
    </xf>
    <xf numFmtId="8" fontId="30" fillId="10" borderId="24" xfId="2" applyNumberFormat="1" applyFont="1" applyFill="1" applyBorder="1" applyAlignment="1">
      <alignment horizontal="center" vertical="center"/>
    </xf>
    <xf numFmtId="8" fontId="30" fillId="10" borderId="25" xfId="2" applyNumberFormat="1" applyFont="1" applyFill="1" applyBorder="1" applyAlignment="1">
      <alignment horizontal="center" vertical="center" wrapText="1"/>
    </xf>
    <xf numFmtId="0" fontId="30" fillId="10" borderId="26" xfId="2" applyFont="1" applyFill="1" applyBorder="1" applyAlignment="1">
      <alignment horizontal="center" vertical="center" wrapText="1"/>
    </xf>
    <xf numFmtId="0" fontId="30" fillId="10" borderId="27" xfId="2" applyFont="1" applyFill="1" applyBorder="1" applyAlignment="1">
      <alignment horizontal="center" vertical="center" wrapText="1"/>
    </xf>
    <xf numFmtId="0" fontId="30" fillId="0" borderId="27" xfId="2" applyFont="1" applyBorder="1" applyAlignment="1">
      <alignment horizontal="center" vertical="center" wrapText="1"/>
    </xf>
    <xf numFmtId="3" fontId="30" fillId="10" borderId="27" xfId="2" applyNumberFormat="1" applyFont="1" applyFill="1" applyBorder="1" applyAlignment="1">
      <alignment horizontal="center" vertical="center" wrapText="1"/>
    </xf>
    <xf numFmtId="0" fontId="32" fillId="10" borderId="27" xfId="2" applyFont="1" applyFill="1" applyBorder="1" applyAlignment="1">
      <alignment horizontal="center" vertical="center" wrapText="1"/>
    </xf>
    <xf numFmtId="8" fontId="30" fillId="10" borderId="27" xfId="2" applyNumberFormat="1" applyFont="1" applyFill="1" applyBorder="1" applyAlignment="1">
      <alignment horizontal="center" vertical="center"/>
    </xf>
    <xf numFmtId="8" fontId="30" fillId="10" borderId="28" xfId="2" applyNumberFormat="1" applyFont="1" applyFill="1" applyBorder="1" applyAlignment="1">
      <alignment horizontal="center" vertical="center" wrapText="1"/>
    </xf>
    <xf numFmtId="0" fontId="33" fillId="8" borderId="29" xfId="2" applyFont="1" applyFill="1" applyBorder="1" applyAlignment="1">
      <alignment horizontal="center" vertical="center" wrapText="1"/>
    </xf>
    <xf numFmtId="0" fontId="30" fillId="8" borderId="3" xfId="2" applyFont="1" applyFill="1" applyBorder="1" applyAlignment="1">
      <alignment horizontal="center" vertical="center" wrapText="1"/>
    </xf>
    <xf numFmtId="0" fontId="30" fillId="8" borderId="3" xfId="2" applyFont="1" applyFill="1" applyBorder="1" applyAlignment="1">
      <alignment horizontal="center" vertical="center"/>
    </xf>
    <xf numFmtId="0" fontId="29" fillId="8" borderId="3" xfId="2" applyFont="1" applyFill="1" applyBorder="1" applyAlignment="1">
      <alignment horizontal="center" vertical="center" wrapText="1"/>
    </xf>
    <xf numFmtId="3" fontId="29" fillId="8" borderId="3" xfId="2" applyNumberFormat="1" applyFont="1" applyFill="1" applyBorder="1" applyAlignment="1">
      <alignment horizontal="center" vertical="center" wrapText="1"/>
    </xf>
    <xf numFmtId="0" fontId="32" fillId="8" borderId="3" xfId="2" applyFont="1" applyFill="1" applyBorder="1" applyAlignment="1">
      <alignment horizontal="center" vertical="center" wrapText="1"/>
    </xf>
    <xf numFmtId="8" fontId="34" fillId="8" borderId="3" xfId="2" applyNumberFormat="1" applyFont="1" applyFill="1" applyBorder="1" applyAlignment="1">
      <alignment horizontal="center" vertical="center" wrapText="1"/>
    </xf>
    <xf numFmtId="9" fontId="35" fillId="8" borderId="30" xfId="2" applyNumberFormat="1" applyFont="1" applyFill="1" applyBorder="1" applyAlignment="1">
      <alignment horizontal="center" vertical="center" wrapText="1"/>
    </xf>
    <xf numFmtId="8" fontId="34" fillId="8" borderId="30" xfId="2" applyNumberFormat="1" applyFont="1" applyFill="1" applyBorder="1" applyAlignment="1">
      <alignment horizontal="center" vertical="center" wrapText="1"/>
    </xf>
    <xf numFmtId="0" fontId="28" fillId="11" borderId="31" xfId="2" applyFont="1" applyFill="1" applyBorder="1" applyAlignment="1">
      <alignment horizontal="center" vertical="center"/>
    </xf>
    <xf numFmtId="0" fontId="28" fillId="11" borderId="32" xfId="2" applyFont="1" applyFill="1" applyBorder="1" applyAlignment="1">
      <alignment horizontal="center" vertical="center"/>
    </xf>
    <xf numFmtId="0" fontId="28" fillId="11" borderId="33" xfId="2" applyFont="1" applyFill="1" applyBorder="1" applyAlignment="1">
      <alignment horizontal="center" vertical="center"/>
    </xf>
    <xf numFmtId="0" fontId="29" fillId="8" borderId="27" xfId="2" applyFont="1" applyFill="1" applyBorder="1" applyAlignment="1">
      <alignment horizontal="center" vertical="center" wrapText="1"/>
    </xf>
    <xf numFmtId="0" fontId="30" fillId="8" borderId="27" xfId="2" applyFont="1" applyFill="1" applyBorder="1" applyAlignment="1">
      <alignment horizontal="center" vertical="center"/>
    </xf>
    <xf numFmtId="0" fontId="32" fillId="8" borderId="27" xfId="2" applyFont="1" applyFill="1" applyBorder="1" applyAlignment="1">
      <alignment horizontal="center" vertical="center" wrapText="1"/>
    </xf>
    <xf numFmtId="0" fontId="30" fillId="8" borderId="27" xfId="2" applyFont="1" applyFill="1" applyBorder="1" applyAlignment="1">
      <alignment vertical="center" wrapText="1"/>
    </xf>
    <xf numFmtId="0" fontId="36" fillId="8" borderId="27" xfId="2" applyFont="1" applyFill="1" applyBorder="1" applyAlignment="1">
      <alignment horizontal="center" vertical="center" wrapText="1"/>
    </xf>
    <xf numFmtId="0" fontId="29" fillId="8" borderId="28" xfId="2" applyFont="1" applyFill="1" applyBorder="1" applyAlignment="1">
      <alignment horizontal="center" vertical="center" wrapText="1"/>
    </xf>
    <xf numFmtId="0" fontId="36" fillId="8" borderId="28" xfId="2" applyFont="1" applyFill="1" applyBorder="1" applyAlignment="1">
      <alignment horizontal="center" vertical="center" wrapText="1"/>
    </xf>
    <xf numFmtId="4" fontId="37" fillId="12" borderId="1" xfId="5" applyNumberFormat="1" applyFont="1" applyFill="1" applyBorder="1" applyAlignment="1">
      <alignment horizontal="center" vertical="center"/>
    </xf>
    <xf numFmtId="0" fontId="39" fillId="0" borderId="0" xfId="0" applyFont="1"/>
    <xf numFmtId="164" fontId="12" fillId="4" borderId="12" xfId="5" applyFont="1" applyFill="1" applyBorder="1" applyAlignment="1">
      <alignment horizontal="left" vertical="center" wrapText="1"/>
    </xf>
    <xf numFmtId="164" fontId="12" fillId="4" borderId="13" xfId="5" applyFont="1" applyFill="1" applyBorder="1" applyAlignment="1">
      <alignment horizontal="left" vertical="center" wrapText="1"/>
    </xf>
    <xf numFmtId="164" fontId="12" fillId="6" borderId="0" xfId="5" applyFont="1" applyFill="1" applyBorder="1" applyAlignment="1">
      <alignment horizontal="center" vertical="center"/>
    </xf>
    <xf numFmtId="164" fontId="12" fillId="4" borderId="0" xfId="5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164" fontId="10" fillId="0" borderId="9" xfId="5" applyFont="1" applyBorder="1" applyAlignment="1">
      <alignment horizontal="left" vertical="center"/>
    </xf>
    <xf numFmtId="164" fontId="10" fillId="0" borderId="12" xfId="5" applyFont="1" applyBorder="1" applyAlignment="1">
      <alignment horizontal="left" vertical="center"/>
    </xf>
    <xf numFmtId="164" fontId="10" fillId="0" borderId="13" xfId="5" applyFont="1" applyBorder="1" applyAlignment="1">
      <alignment horizontal="left" vertical="center"/>
    </xf>
    <xf numFmtId="0" fontId="19" fillId="5" borderId="9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64" fontId="12" fillId="0" borderId="1" xfId="5" applyFont="1" applyBorder="1" applyAlignment="1">
      <alignment horizontal="left" vertical="center"/>
    </xf>
    <xf numFmtId="16" fontId="12" fillId="0" borderId="6" xfId="2" quotePrefix="1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164" fontId="12" fillId="0" borderId="5" xfId="5" applyFont="1" applyBorder="1" applyAlignment="1">
      <alignment horizontal="left" vertical="center"/>
    </xf>
    <xf numFmtId="164" fontId="12" fillId="0" borderId="4" xfId="5" applyFont="1" applyBorder="1" applyAlignment="1">
      <alignment horizontal="left" vertical="center"/>
    </xf>
    <xf numFmtId="0" fontId="14" fillId="2" borderId="1" xfId="2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164" fontId="12" fillId="4" borderId="0" xfId="5" applyFont="1" applyFill="1" applyBorder="1" applyAlignment="1">
      <alignment horizontal="left" vertical="center"/>
    </xf>
    <xf numFmtId="16" fontId="12" fillId="4" borderId="0" xfId="2" quotePrefix="1" applyNumberFormat="1" applyFont="1" applyFill="1" applyAlignment="1">
      <alignment horizontal="center" vertical="center" wrapText="1"/>
    </xf>
    <xf numFmtId="0" fontId="12" fillId="4" borderId="0" xfId="2" applyFont="1" applyFill="1" applyAlignment="1">
      <alignment horizontal="center" vertical="center" wrapText="1"/>
    </xf>
    <xf numFmtId="166" fontId="14" fillId="4" borderId="0" xfId="2" applyNumberFormat="1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4" fillId="4" borderId="0" xfId="2" applyFont="1" applyFill="1" applyAlignment="1">
      <alignment horizontal="left"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showGridLines="0" tabSelected="1" zoomScale="70" zoomScaleNormal="70" workbookViewId="0">
      <selection activeCell="B50" sqref="B50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1.42578125" style="9" customWidth="1"/>
    <col min="6" max="6" width="14.5703125" style="9" customWidth="1"/>
    <col min="7" max="7" width="18.42578125" style="9" customWidth="1"/>
    <col min="8" max="8" width="12.7109375" style="9" customWidth="1"/>
    <col min="9" max="9" width="28.42578125" style="9" customWidth="1"/>
    <col min="10" max="10" width="27.7109375" style="9" customWidth="1"/>
    <col min="11" max="11" width="20.28515625" style="9" customWidth="1"/>
    <col min="12" max="12" width="22" style="9" customWidth="1"/>
    <col min="13" max="13" width="11.28515625" style="9" bestFit="1" customWidth="1"/>
    <col min="14" max="14" width="18.28515625" style="9" customWidth="1"/>
    <col min="15" max="16384" width="9.140625" style="9"/>
  </cols>
  <sheetData>
    <row r="1" spans="1:10" ht="15.75" customHeight="1" x14ac:dyDescent="0.2"/>
    <row r="2" spans="1:10" ht="20.100000000000001" customHeight="1" x14ac:dyDescent="0.2">
      <c r="B2" s="8" t="s">
        <v>0</v>
      </c>
      <c r="C2" s="130" t="s">
        <v>1</v>
      </c>
      <c r="D2" s="130"/>
    </row>
    <row r="3" spans="1:10" ht="20.100000000000001" customHeight="1" x14ac:dyDescent="0.2">
      <c r="B3" s="8" t="s">
        <v>2</v>
      </c>
      <c r="C3" s="130" t="s">
        <v>3</v>
      </c>
      <c r="D3" s="130"/>
    </row>
    <row r="4" spans="1:10" ht="20.100000000000001" customHeight="1" x14ac:dyDescent="0.2">
      <c r="B4" s="8" t="s">
        <v>4</v>
      </c>
      <c r="C4" s="131" t="s">
        <v>5</v>
      </c>
      <c r="D4" s="132"/>
    </row>
    <row r="5" spans="1:10" ht="20.100000000000001" customHeight="1" x14ac:dyDescent="0.2">
      <c r="B5" s="8" t="s">
        <v>6</v>
      </c>
      <c r="C5" s="131" t="s">
        <v>7</v>
      </c>
      <c r="D5" s="132"/>
    </row>
    <row r="6" spans="1:10" ht="20.100000000000001" customHeight="1" x14ac:dyDescent="0.2"/>
    <row r="7" spans="1:10" s="21" customFormat="1" ht="21" x14ac:dyDescent="0.2">
      <c r="B7" s="133" t="s">
        <v>8</v>
      </c>
      <c r="C7" s="133"/>
      <c r="D7" s="133"/>
      <c r="E7" s="133"/>
      <c r="F7" s="133"/>
      <c r="G7" s="133"/>
      <c r="H7" s="133"/>
      <c r="I7" s="133"/>
      <c r="J7" s="133"/>
    </row>
    <row r="8" spans="1:10" s="21" customFormat="1" ht="25.5" x14ac:dyDescent="0.2">
      <c r="B8" s="128" t="s">
        <v>9</v>
      </c>
      <c r="C8" s="129"/>
      <c r="D8" s="22" t="s">
        <v>10</v>
      </c>
      <c r="E8" s="22" t="s">
        <v>11</v>
      </c>
      <c r="F8" s="23" t="s">
        <v>12</v>
      </c>
      <c r="G8" s="24" t="s">
        <v>13</v>
      </c>
      <c r="H8" s="25" t="s">
        <v>14</v>
      </c>
      <c r="I8" s="22" t="s">
        <v>15</v>
      </c>
      <c r="J8" s="22" t="s">
        <v>16</v>
      </c>
    </row>
    <row r="9" spans="1:10" s="21" customFormat="1" ht="20.25" customHeight="1" x14ac:dyDescent="0.2">
      <c r="B9" s="42" t="s">
        <v>17</v>
      </c>
      <c r="C9" s="43"/>
      <c r="D9" s="26"/>
      <c r="E9" s="27" t="s">
        <v>18</v>
      </c>
      <c r="F9" s="28" t="s">
        <v>19</v>
      </c>
      <c r="G9" s="49">
        <v>30</v>
      </c>
      <c r="H9" s="15">
        <v>0.25</v>
      </c>
      <c r="I9" s="73">
        <v>15514.83</v>
      </c>
      <c r="J9" s="29">
        <f t="shared" ref="J9:J15" si="0">I9*H9*G9</f>
        <v>116361.22500000001</v>
      </c>
    </row>
    <row r="10" spans="1:10" s="21" customFormat="1" ht="19.5" customHeight="1" x14ac:dyDescent="0.2">
      <c r="B10" s="42" t="s">
        <v>17</v>
      </c>
      <c r="C10" s="43"/>
      <c r="D10" s="26"/>
      <c r="E10" s="27" t="s">
        <v>20</v>
      </c>
      <c r="F10" s="28" t="s">
        <v>19</v>
      </c>
      <c r="G10" s="49">
        <v>30</v>
      </c>
      <c r="H10" s="15">
        <v>0.25</v>
      </c>
      <c r="I10" s="73">
        <v>15514.83</v>
      </c>
      <c r="J10" s="29">
        <f t="shared" si="0"/>
        <v>116361.22500000001</v>
      </c>
    </row>
    <row r="11" spans="1:10" s="21" customFormat="1" ht="16.5" customHeight="1" x14ac:dyDescent="0.2">
      <c r="B11" s="124" t="s">
        <v>21</v>
      </c>
      <c r="C11" s="125"/>
      <c r="D11" s="26"/>
      <c r="E11" s="27" t="s">
        <v>22</v>
      </c>
      <c r="F11" s="28" t="s">
        <v>19</v>
      </c>
      <c r="G11" s="49">
        <v>5</v>
      </c>
      <c r="H11" s="15">
        <v>0.375</v>
      </c>
      <c r="I11" s="74">
        <v>9211</v>
      </c>
      <c r="J11" s="29">
        <f t="shared" si="0"/>
        <v>17270.625</v>
      </c>
    </row>
    <row r="12" spans="1:10" s="21" customFormat="1" ht="16.5" customHeight="1" x14ac:dyDescent="0.2">
      <c r="B12" s="124" t="s">
        <v>21</v>
      </c>
      <c r="C12" s="125"/>
      <c r="D12" s="26"/>
      <c r="E12" s="27" t="s">
        <v>23</v>
      </c>
      <c r="F12" s="28" t="s">
        <v>19</v>
      </c>
      <c r="G12" s="49">
        <v>5</v>
      </c>
      <c r="H12" s="15">
        <v>0.25</v>
      </c>
      <c r="I12" s="74">
        <v>9211</v>
      </c>
      <c r="J12" s="29">
        <f t="shared" si="0"/>
        <v>11513.75</v>
      </c>
    </row>
    <row r="13" spans="1:10" s="21" customFormat="1" ht="16.5" customHeight="1" x14ac:dyDescent="0.2">
      <c r="B13" s="124" t="s">
        <v>24</v>
      </c>
      <c r="C13" s="125"/>
      <c r="D13" s="26"/>
      <c r="E13" s="27" t="s">
        <v>22</v>
      </c>
      <c r="F13" s="52" t="s">
        <v>19</v>
      </c>
      <c r="G13" s="53">
        <v>5</v>
      </c>
      <c r="H13" s="15">
        <v>0.375</v>
      </c>
      <c r="I13" s="74">
        <v>6506</v>
      </c>
      <c r="J13" s="29">
        <f t="shared" si="0"/>
        <v>12198.75</v>
      </c>
    </row>
    <row r="14" spans="1:10" s="1" customFormat="1" ht="17.25" customHeight="1" x14ac:dyDescent="0.2">
      <c r="A14" s="31"/>
      <c r="B14" s="124" t="s">
        <v>24</v>
      </c>
      <c r="C14" s="125"/>
      <c r="D14" s="26"/>
      <c r="E14" s="27" t="s">
        <v>23</v>
      </c>
      <c r="F14" s="28" t="s">
        <v>19</v>
      </c>
      <c r="G14" s="49">
        <v>5</v>
      </c>
      <c r="H14" s="15">
        <v>0.25</v>
      </c>
      <c r="I14" s="74">
        <v>6506</v>
      </c>
      <c r="J14" s="29">
        <f t="shared" si="0"/>
        <v>8132.5</v>
      </c>
    </row>
    <row r="15" spans="1:10" s="1" customFormat="1" ht="18" customHeight="1" x14ac:dyDescent="0.2">
      <c r="A15" s="31"/>
      <c r="B15" s="56" t="s">
        <v>25</v>
      </c>
      <c r="C15" s="57"/>
      <c r="D15" s="26"/>
      <c r="E15" s="27" t="s">
        <v>23</v>
      </c>
      <c r="F15" s="28" t="s">
        <v>19</v>
      </c>
      <c r="G15" s="49">
        <v>1</v>
      </c>
      <c r="H15" s="15">
        <v>0.25</v>
      </c>
      <c r="I15" s="74">
        <v>4058</v>
      </c>
      <c r="J15" s="29">
        <f t="shared" si="0"/>
        <v>1014.5</v>
      </c>
    </row>
    <row r="16" spans="1:10" s="1" customFormat="1" ht="17.25" customHeight="1" x14ac:dyDescent="0.2">
      <c r="A16" s="31"/>
      <c r="B16" s="42" t="s">
        <v>17</v>
      </c>
      <c r="C16" s="57"/>
      <c r="D16" s="26"/>
      <c r="E16" s="27" t="s">
        <v>26</v>
      </c>
      <c r="F16" s="28" t="s">
        <v>27</v>
      </c>
      <c r="G16" s="49">
        <v>37</v>
      </c>
      <c r="H16" s="15">
        <v>1</v>
      </c>
      <c r="I16" s="73">
        <v>15514.83</v>
      </c>
      <c r="J16" s="29">
        <f>I16*H16*G16</f>
        <v>574048.71</v>
      </c>
    </row>
    <row r="17" spans="1:14" s="1" customFormat="1" ht="21.75" customHeight="1" x14ac:dyDescent="0.35">
      <c r="A17" s="31"/>
      <c r="B17" s="126"/>
      <c r="C17" s="126"/>
      <c r="D17" s="64"/>
      <c r="E17" s="65"/>
      <c r="F17" s="66"/>
      <c r="G17" s="59">
        <f>SUM(G9:G16)</f>
        <v>118</v>
      </c>
      <c r="H17" s="67"/>
      <c r="I17" s="60" t="s">
        <v>28</v>
      </c>
      <c r="J17" s="55">
        <f>SUM(J9:J16)</f>
        <v>856901.28499999992</v>
      </c>
    </row>
    <row r="18" spans="1:14" s="1" customFormat="1" ht="21.75" customHeight="1" x14ac:dyDescent="0.35">
      <c r="A18" s="31"/>
      <c r="B18" s="51"/>
      <c r="C18" s="51"/>
      <c r="D18" s="26"/>
      <c r="E18" s="35"/>
      <c r="F18" s="36"/>
      <c r="G18" s="37"/>
      <c r="H18" s="37"/>
      <c r="I18" s="54" t="s">
        <v>29</v>
      </c>
      <c r="J18" s="63">
        <v>0.75</v>
      </c>
    </row>
    <row r="19" spans="1:14" s="1" customFormat="1" ht="21.75" customHeight="1" x14ac:dyDescent="0.35">
      <c r="A19" s="31"/>
      <c r="B19" s="127"/>
      <c r="C19" s="127"/>
      <c r="D19" s="26"/>
      <c r="E19" s="35"/>
      <c r="F19" s="36"/>
      <c r="G19" s="37"/>
      <c r="H19" s="37"/>
      <c r="I19" s="62" t="s">
        <v>82</v>
      </c>
      <c r="J19" s="61">
        <f>J17-J17*J18</f>
        <v>214225.32125000004</v>
      </c>
    </row>
    <row r="20" spans="1:14" s="21" customFormat="1" ht="28.5" customHeight="1" x14ac:dyDescent="0.25">
      <c r="B20" s="50"/>
      <c r="C20" s="50"/>
      <c r="D20" s="26"/>
      <c r="E20" s="35"/>
      <c r="F20" s="32"/>
      <c r="G20" s="30"/>
      <c r="H20" s="30"/>
      <c r="I20" s="122" t="s">
        <v>83</v>
      </c>
      <c r="J20" s="61">
        <f>J19+N35</f>
        <v>222435.32125000004</v>
      </c>
    </row>
    <row r="23" spans="1:14" ht="15" x14ac:dyDescent="0.2">
      <c r="B23" s="79" t="s">
        <v>86</v>
      </c>
    </row>
    <row r="24" spans="1:14" ht="15" x14ac:dyDescent="0.2">
      <c r="B24" s="77" t="s">
        <v>49</v>
      </c>
    </row>
    <row r="26" spans="1:14" ht="15.75" x14ac:dyDescent="0.25">
      <c r="B26" s="123"/>
    </row>
    <row r="30" spans="1:14" ht="13.5" thickBot="1" x14ac:dyDescent="0.25"/>
    <row r="31" spans="1:14" ht="15.75" x14ac:dyDescent="0.2">
      <c r="B31" s="80"/>
      <c r="C31" s="81" t="s">
        <v>51</v>
      </c>
      <c r="D31" s="81"/>
      <c r="E31" s="81"/>
      <c r="F31" s="81"/>
      <c r="G31" s="81"/>
      <c r="H31" s="81"/>
      <c r="I31" s="81"/>
      <c r="J31" s="81"/>
      <c r="K31" s="81"/>
      <c r="L31" s="81"/>
      <c r="M31" s="82"/>
      <c r="N31" s="82"/>
    </row>
    <row r="32" spans="1:14" ht="48" thickBot="1" x14ac:dyDescent="0.25">
      <c r="B32" s="83" t="s">
        <v>52</v>
      </c>
      <c r="C32" s="84" t="s">
        <v>53</v>
      </c>
      <c r="D32" s="85" t="s">
        <v>54</v>
      </c>
      <c r="E32" s="84" t="s">
        <v>55</v>
      </c>
      <c r="F32" s="86" t="s">
        <v>56</v>
      </c>
      <c r="G32" s="87"/>
      <c r="H32" s="84" t="s">
        <v>57</v>
      </c>
      <c r="I32" s="84" t="s">
        <v>58</v>
      </c>
      <c r="J32" s="86" t="s">
        <v>59</v>
      </c>
      <c r="K32" s="87"/>
      <c r="L32" s="84" t="s">
        <v>60</v>
      </c>
      <c r="M32" s="88" t="s">
        <v>61</v>
      </c>
      <c r="N32" s="88" t="s">
        <v>62</v>
      </c>
    </row>
    <row r="33" spans="2:14" ht="31.5" x14ac:dyDescent="0.2">
      <c r="B33" s="89" t="s">
        <v>63</v>
      </c>
      <c r="C33" s="90" t="s">
        <v>64</v>
      </c>
      <c r="D33" s="90" t="s">
        <v>65</v>
      </c>
      <c r="E33" s="90" t="s">
        <v>66</v>
      </c>
      <c r="F33" s="91">
        <v>3</v>
      </c>
      <c r="G33" s="91" t="s">
        <v>67</v>
      </c>
      <c r="H33" s="92">
        <v>40000</v>
      </c>
      <c r="I33" s="93" t="s">
        <v>68</v>
      </c>
      <c r="J33" s="94">
        <v>21</v>
      </c>
      <c r="K33" s="90" t="s">
        <v>69</v>
      </c>
      <c r="L33" s="94">
        <v>840</v>
      </c>
      <c r="M33" s="95"/>
      <c r="N33" s="95">
        <v>840</v>
      </c>
    </row>
    <row r="34" spans="2:14" ht="48" thickBot="1" x14ac:dyDescent="0.25">
      <c r="B34" s="96" t="s">
        <v>70</v>
      </c>
      <c r="C34" s="97" t="s">
        <v>71</v>
      </c>
      <c r="D34" s="97" t="s">
        <v>72</v>
      </c>
      <c r="E34" s="97" t="s">
        <v>73</v>
      </c>
      <c r="F34" s="98">
        <v>1</v>
      </c>
      <c r="G34" s="97" t="s">
        <v>74</v>
      </c>
      <c r="H34" s="99">
        <v>200000</v>
      </c>
      <c r="I34" s="100" t="s">
        <v>75</v>
      </c>
      <c r="J34" s="101">
        <v>32000</v>
      </c>
      <c r="K34" s="97" t="s">
        <v>76</v>
      </c>
      <c r="L34" s="101">
        <v>32000</v>
      </c>
      <c r="M34" s="102"/>
      <c r="N34" s="102">
        <v>32000</v>
      </c>
    </row>
    <row r="35" spans="2:14" ht="21" x14ac:dyDescent="0.2">
      <c r="B35" s="103" t="s">
        <v>77</v>
      </c>
      <c r="C35" s="104"/>
      <c r="D35" s="105"/>
      <c r="E35" s="104"/>
      <c r="F35" s="106"/>
      <c r="G35" s="105"/>
      <c r="H35" s="107">
        <v>240000</v>
      </c>
      <c r="I35" s="108"/>
      <c r="J35" s="105"/>
      <c r="K35" s="108"/>
      <c r="L35" s="109">
        <v>32840</v>
      </c>
      <c r="M35" s="110">
        <v>0.75</v>
      </c>
      <c r="N35" s="111">
        <v>8210</v>
      </c>
    </row>
    <row r="36" spans="2:14" ht="38.25" thickBot="1" x14ac:dyDescent="0.25">
      <c r="B36" s="112" t="s">
        <v>78</v>
      </c>
      <c r="C36" s="113"/>
      <c r="D36" s="113"/>
      <c r="E36" s="114"/>
      <c r="F36" s="115"/>
      <c r="G36" s="116"/>
      <c r="H36" s="115" t="s">
        <v>79</v>
      </c>
      <c r="I36" s="117"/>
      <c r="J36" s="116"/>
      <c r="K36" s="118"/>
      <c r="L36" s="119" t="s">
        <v>80</v>
      </c>
      <c r="M36" s="120"/>
      <c r="N36" s="121" t="s">
        <v>81</v>
      </c>
    </row>
    <row r="40" spans="2:14" ht="15.75" x14ac:dyDescent="0.25">
      <c r="B40" s="123" t="s">
        <v>87</v>
      </c>
    </row>
  </sheetData>
  <mergeCells count="12">
    <mergeCell ref="B8:C8"/>
    <mergeCell ref="B11:C11"/>
    <mergeCell ref="C2:D2"/>
    <mergeCell ref="C3:D3"/>
    <mergeCell ref="C4:D4"/>
    <mergeCell ref="C5:D5"/>
    <mergeCell ref="B7:J7"/>
    <mergeCell ref="B12:C12"/>
    <mergeCell ref="B13:C13"/>
    <mergeCell ref="B14:C14"/>
    <mergeCell ref="B17:C17"/>
    <mergeCell ref="B19:C19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showGridLines="0" zoomScale="70" zoomScaleNormal="70" workbookViewId="0">
      <selection activeCell="E63" sqref="E63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1.42578125" style="9" customWidth="1"/>
    <col min="6" max="6" width="14.5703125" style="9" customWidth="1"/>
    <col min="7" max="7" width="18.42578125" style="9" customWidth="1"/>
    <col min="8" max="8" width="12.7109375" style="9" customWidth="1"/>
    <col min="9" max="9" width="28.42578125" style="9" customWidth="1"/>
    <col min="10" max="10" width="27.7109375" style="9" customWidth="1"/>
    <col min="11" max="11" width="20.28515625" style="9" customWidth="1"/>
    <col min="12" max="12" width="17.140625" style="9" customWidth="1"/>
    <col min="13" max="13" width="11.28515625" style="9" bestFit="1" customWidth="1"/>
    <col min="14" max="16384" width="9.140625" style="9"/>
  </cols>
  <sheetData>
    <row r="1" spans="1:10" ht="15.75" customHeight="1" x14ac:dyDescent="0.2"/>
    <row r="2" spans="1:10" ht="20.100000000000001" customHeight="1" x14ac:dyDescent="0.2">
      <c r="B2" s="8" t="s">
        <v>0</v>
      </c>
      <c r="C2" s="130" t="s">
        <v>1</v>
      </c>
      <c r="D2" s="130"/>
    </row>
    <row r="3" spans="1:10" ht="20.100000000000001" customHeight="1" x14ac:dyDescent="0.2">
      <c r="B3" s="8" t="s">
        <v>2</v>
      </c>
      <c r="C3" s="130" t="s">
        <v>3</v>
      </c>
      <c r="D3" s="130"/>
    </row>
    <row r="4" spans="1:10" ht="20.100000000000001" customHeight="1" x14ac:dyDescent="0.2">
      <c r="B4" s="8" t="s">
        <v>4</v>
      </c>
      <c r="C4" s="131" t="s">
        <v>5</v>
      </c>
      <c r="D4" s="132"/>
    </row>
    <row r="5" spans="1:10" ht="20.100000000000001" customHeight="1" x14ac:dyDescent="0.2">
      <c r="B5" s="8" t="s">
        <v>6</v>
      </c>
      <c r="C5" s="131" t="s">
        <v>7</v>
      </c>
      <c r="D5" s="132"/>
    </row>
    <row r="6" spans="1:10" ht="20.100000000000001" customHeight="1" x14ac:dyDescent="0.2"/>
    <row r="7" spans="1:10" s="21" customFormat="1" ht="21" x14ac:dyDescent="0.2">
      <c r="B7" s="133" t="s">
        <v>8</v>
      </c>
      <c r="C7" s="133"/>
      <c r="D7" s="133"/>
      <c r="E7" s="133"/>
      <c r="F7" s="133"/>
      <c r="G7" s="133"/>
      <c r="H7" s="133"/>
      <c r="I7" s="133"/>
      <c r="J7" s="133"/>
    </row>
    <row r="8" spans="1:10" s="21" customFormat="1" ht="25.5" x14ac:dyDescent="0.2">
      <c r="B8" s="128" t="s">
        <v>9</v>
      </c>
      <c r="C8" s="129"/>
      <c r="D8" s="22" t="s">
        <v>10</v>
      </c>
      <c r="E8" s="22" t="s">
        <v>11</v>
      </c>
      <c r="F8" s="23" t="s">
        <v>12</v>
      </c>
      <c r="G8" s="24" t="s">
        <v>13</v>
      </c>
      <c r="H8" s="25" t="s">
        <v>14</v>
      </c>
      <c r="I8" s="22" t="s">
        <v>15</v>
      </c>
      <c r="J8" s="22" t="s">
        <v>16</v>
      </c>
    </row>
    <row r="9" spans="1:10" s="21" customFormat="1" ht="19.5" customHeight="1" x14ac:dyDescent="0.2">
      <c r="B9" s="42" t="s">
        <v>17</v>
      </c>
      <c r="C9" s="43"/>
      <c r="D9" s="26"/>
      <c r="E9" s="27" t="s">
        <v>31</v>
      </c>
      <c r="F9" s="28" t="s">
        <v>19</v>
      </c>
      <c r="G9" s="49">
        <v>30</v>
      </c>
      <c r="H9" s="15">
        <v>0.25</v>
      </c>
      <c r="I9" s="73">
        <v>15514.83</v>
      </c>
      <c r="J9" s="29">
        <f>I9*H9*G9</f>
        <v>116361.22500000001</v>
      </c>
    </row>
    <row r="10" spans="1:10" s="21" customFormat="1" ht="19.5" customHeight="1" x14ac:dyDescent="0.2">
      <c r="B10" s="42" t="s">
        <v>17</v>
      </c>
      <c r="C10" s="43"/>
      <c r="D10" s="26"/>
      <c r="E10" s="27" t="s">
        <v>18</v>
      </c>
      <c r="F10" s="28" t="s">
        <v>32</v>
      </c>
      <c r="G10" s="49">
        <v>30</v>
      </c>
      <c r="H10" s="15">
        <v>0.25</v>
      </c>
      <c r="I10" s="73">
        <v>15514.83</v>
      </c>
      <c r="J10" s="29">
        <f>I10*H10*G10</f>
        <v>116361.22500000001</v>
      </c>
    </row>
    <row r="11" spans="1:10" s="21" customFormat="1" ht="16.5" customHeight="1" x14ac:dyDescent="0.2">
      <c r="B11" s="124" t="s">
        <v>33</v>
      </c>
      <c r="C11" s="125"/>
      <c r="D11" s="26"/>
      <c r="E11" s="27" t="s">
        <v>34</v>
      </c>
      <c r="F11" s="28" t="s">
        <v>19</v>
      </c>
      <c r="G11" s="49">
        <v>5</v>
      </c>
      <c r="H11" s="15">
        <v>0.375</v>
      </c>
      <c r="I11" s="74">
        <v>9211</v>
      </c>
      <c r="J11" s="29">
        <f>I11*H11*G11</f>
        <v>17270.625</v>
      </c>
    </row>
    <row r="12" spans="1:10" s="21" customFormat="1" ht="16.5" customHeight="1" x14ac:dyDescent="0.2">
      <c r="B12" s="124" t="s">
        <v>24</v>
      </c>
      <c r="C12" s="125"/>
      <c r="D12" s="26"/>
      <c r="E12" s="27" t="s">
        <v>34</v>
      </c>
      <c r="F12" s="52" t="s">
        <v>19</v>
      </c>
      <c r="G12" s="53">
        <v>5</v>
      </c>
      <c r="H12" s="15">
        <v>0.375</v>
      </c>
      <c r="I12" s="74">
        <v>6506</v>
      </c>
      <c r="J12" s="29">
        <f>I12*H12*G12</f>
        <v>12198.75</v>
      </c>
    </row>
    <row r="13" spans="1:10" s="21" customFormat="1" ht="16.5" customHeight="1" x14ac:dyDescent="0.2">
      <c r="B13" s="42" t="s">
        <v>17</v>
      </c>
      <c r="C13" s="57"/>
      <c r="D13" s="26"/>
      <c r="E13" s="27" t="s">
        <v>26</v>
      </c>
      <c r="F13" s="28" t="s">
        <v>27</v>
      </c>
      <c r="G13" s="49">
        <v>22</v>
      </c>
      <c r="H13" s="15">
        <v>1</v>
      </c>
      <c r="I13" s="73">
        <v>15514.83</v>
      </c>
      <c r="J13" s="29">
        <f>I13*H13*G13</f>
        <v>341326.26</v>
      </c>
    </row>
    <row r="14" spans="1:10" s="1" customFormat="1" ht="21.75" customHeight="1" x14ac:dyDescent="0.35">
      <c r="A14" s="31"/>
      <c r="B14" s="126"/>
      <c r="C14" s="126"/>
      <c r="D14" s="64"/>
      <c r="E14" s="65"/>
      <c r="F14" s="66"/>
      <c r="G14" s="59">
        <f>SUM(G9:G13)</f>
        <v>92</v>
      </c>
      <c r="H14" s="67"/>
      <c r="I14" s="60" t="s">
        <v>28</v>
      </c>
      <c r="J14" s="55">
        <f>SUM(J9:J13)</f>
        <v>603518.08499999996</v>
      </c>
    </row>
    <row r="15" spans="1:10" s="1" customFormat="1" ht="21.75" customHeight="1" x14ac:dyDescent="0.35">
      <c r="A15" s="31"/>
      <c r="B15" s="51"/>
      <c r="C15" s="51"/>
      <c r="D15" s="26"/>
      <c r="E15" s="35"/>
      <c r="F15" s="36"/>
      <c r="G15" s="37"/>
      <c r="H15" s="37"/>
      <c r="I15" s="54" t="s">
        <v>29</v>
      </c>
      <c r="J15" s="63">
        <v>0.7</v>
      </c>
    </row>
    <row r="16" spans="1:10" s="1" customFormat="1" ht="21.75" customHeight="1" x14ac:dyDescent="0.35">
      <c r="A16" s="31"/>
      <c r="B16" s="127"/>
      <c r="C16" s="127"/>
      <c r="D16" s="26"/>
      <c r="E16" s="35"/>
      <c r="F16" s="36"/>
      <c r="G16" s="37"/>
      <c r="H16" s="37"/>
      <c r="I16" s="62" t="s">
        <v>30</v>
      </c>
      <c r="J16" s="61">
        <f>J14-J14*J15</f>
        <v>181055.42550000001</v>
      </c>
    </row>
    <row r="17" spans="2:10" s="21" customFormat="1" ht="15.75" x14ac:dyDescent="0.25">
      <c r="B17" s="50"/>
      <c r="C17" s="50"/>
      <c r="D17" s="26"/>
      <c r="E17" s="35"/>
      <c r="F17" s="32"/>
      <c r="G17" s="30"/>
      <c r="H17" s="30"/>
      <c r="I17" s="33"/>
      <c r="J17" s="34"/>
    </row>
    <row r="19" spans="2:10" x14ac:dyDescent="0.2">
      <c r="B19" s="58" t="s">
        <v>35</v>
      </c>
    </row>
    <row r="20" spans="2:10" ht="15.75" x14ac:dyDescent="0.2">
      <c r="B20" s="78" t="s">
        <v>50</v>
      </c>
    </row>
    <row r="22" spans="2:10" ht="15.75" x14ac:dyDescent="0.25">
      <c r="B22" s="123" t="s">
        <v>87</v>
      </c>
    </row>
  </sheetData>
  <mergeCells count="10">
    <mergeCell ref="B14:C14"/>
    <mergeCell ref="B16:C16"/>
    <mergeCell ref="B11:C11"/>
    <mergeCell ref="B12:C12"/>
    <mergeCell ref="C2:D2"/>
    <mergeCell ref="C3:D3"/>
    <mergeCell ref="C4:D4"/>
    <mergeCell ref="C5:D5"/>
    <mergeCell ref="B7:J7"/>
    <mergeCell ref="B8:C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zoomScale="70" zoomScaleNormal="70" workbookViewId="0">
      <selection activeCell="I64" sqref="I64"/>
    </sheetView>
  </sheetViews>
  <sheetFormatPr defaultRowHeight="12.75" x14ac:dyDescent="0.2"/>
  <cols>
    <col min="1" max="1" width="3.5703125" style="9" customWidth="1"/>
    <col min="2" max="2" width="25.7109375" style="9" customWidth="1"/>
    <col min="3" max="3" width="22.42578125" style="9" customWidth="1"/>
    <col min="4" max="4" width="15.85546875" style="9" customWidth="1"/>
    <col min="5" max="5" width="59" style="9" customWidth="1"/>
    <col min="6" max="6" width="14.5703125" style="9" customWidth="1"/>
    <col min="7" max="7" width="18.42578125" style="9" customWidth="1"/>
    <col min="8" max="8" width="12.7109375" style="9" customWidth="1"/>
    <col min="9" max="9" width="28.42578125" style="9" customWidth="1"/>
    <col min="10" max="10" width="27.7109375" style="9" customWidth="1"/>
    <col min="11" max="11" width="20.28515625" style="9" customWidth="1"/>
    <col min="12" max="12" width="17.140625" style="9" customWidth="1"/>
    <col min="13" max="13" width="11.28515625" style="9" bestFit="1" customWidth="1"/>
    <col min="14" max="16384" width="9.140625" style="9"/>
  </cols>
  <sheetData>
    <row r="1" spans="1:10" ht="15.75" customHeight="1" x14ac:dyDescent="0.2"/>
    <row r="2" spans="1:10" ht="20.100000000000001" customHeight="1" x14ac:dyDescent="0.2">
      <c r="B2" s="8" t="s">
        <v>0</v>
      </c>
      <c r="C2" s="130" t="s">
        <v>1</v>
      </c>
      <c r="D2" s="130"/>
    </row>
    <row r="3" spans="1:10" ht="20.100000000000001" customHeight="1" x14ac:dyDescent="0.2">
      <c r="B3" s="8" t="s">
        <v>2</v>
      </c>
      <c r="C3" s="130" t="s">
        <v>3</v>
      </c>
      <c r="D3" s="130"/>
    </row>
    <row r="4" spans="1:10" ht="20.100000000000001" customHeight="1" x14ac:dyDescent="0.2">
      <c r="B4" s="8" t="s">
        <v>4</v>
      </c>
      <c r="C4" s="131" t="s">
        <v>5</v>
      </c>
      <c r="D4" s="132"/>
    </row>
    <row r="5" spans="1:10" ht="20.100000000000001" customHeight="1" x14ac:dyDescent="0.2">
      <c r="B5" s="8" t="s">
        <v>6</v>
      </c>
      <c r="C5" s="131" t="s">
        <v>7</v>
      </c>
      <c r="D5" s="132"/>
    </row>
    <row r="6" spans="1:10" ht="20.100000000000001" customHeight="1" x14ac:dyDescent="0.2"/>
    <row r="7" spans="1:10" s="21" customFormat="1" ht="21" x14ac:dyDescent="0.2">
      <c r="B7" s="133" t="s">
        <v>36</v>
      </c>
      <c r="C7" s="133"/>
      <c r="D7" s="133"/>
      <c r="E7" s="133"/>
      <c r="F7" s="133"/>
      <c r="G7" s="133"/>
      <c r="H7" s="133"/>
      <c r="I7" s="133"/>
      <c r="J7" s="133"/>
    </row>
    <row r="8" spans="1:10" s="21" customFormat="1" ht="25.5" x14ac:dyDescent="0.2">
      <c r="B8" s="128" t="s">
        <v>9</v>
      </c>
      <c r="C8" s="129"/>
      <c r="D8" s="22" t="s">
        <v>10</v>
      </c>
      <c r="E8" s="22" t="s">
        <v>11</v>
      </c>
      <c r="F8" s="23" t="s">
        <v>12</v>
      </c>
      <c r="G8" s="24" t="s">
        <v>13</v>
      </c>
      <c r="H8" s="25" t="s">
        <v>14</v>
      </c>
      <c r="I8" s="22" t="s">
        <v>15</v>
      </c>
      <c r="J8" s="22" t="s">
        <v>16</v>
      </c>
    </row>
    <row r="9" spans="1:10" s="21" customFormat="1" ht="19.5" customHeight="1" x14ac:dyDescent="0.2">
      <c r="B9" s="42" t="s">
        <v>17</v>
      </c>
      <c r="C9" s="43"/>
      <c r="D9" s="26"/>
      <c r="E9" s="27" t="s">
        <v>37</v>
      </c>
      <c r="F9" s="28" t="s">
        <v>19</v>
      </c>
      <c r="G9" s="49">
        <v>25</v>
      </c>
      <c r="H9" s="15">
        <v>0.25</v>
      </c>
      <c r="I9" s="73">
        <v>15514.83</v>
      </c>
      <c r="J9" s="29">
        <f>I9*H9*G9</f>
        <v>96967.6875</v>
      </c>
    </row>
    <row r="10" spans="1:10" s="21" customFormat="1" ht="19.5" customHeight="1" x14ac:dyDescent="0.2">
      <c r="B10" s="42" t="s">
        <v>17</v>
      </c>
      <c r="C10" s="43"/>
      <c r="D10" s="26"/>
      <c r="E10" s="27" t="s">
        <v>84</v>
      </c>
      <c r="F10" s="52" t="s">
        <v>32</v>
      </c>
      <c r="G10" s="75">
        <v>15</v>
      </c>
      <c r="H10" s="15">
        <v>1</v>
      </c>
      <c r="I10" s="73">
        <v>15514.83</v>
      </c>
      <c r="J10" s="29">
        <f>I10*H10*G10</f>
        <v>232722.45</v>
      </c>
    </row>
    <row r="11" spans="1:10" s="21" customFormat="1" ht="19.5" customHeight="1" x14ac:dyDescent="0.2">
      <c r="B11" s="124" t="s">
        <v>33</v>
      </c>
      <c r="C11" s="125"/>
      <c r="D11" s="26"/>
      <c r="E11" s="27" t="s">
        <v>34</v>
      </c>
      <c r="F11" s="52" t="s">
        <v>32</v>
      </c>
      <c r="G11" s="75">
        <v>5</v>
      </c>
      <c r="H11" s="15">
        <v>0.375</v>
      </c>
      <c r="I11" s="74">
        <v>9211</v>
      </c>
      <c r="J11" s="29">
        <f>I11*H11*G11</f>
        <v>17270.625</v>
      </c>
    </row>
    <row r="12" spans="1:10" s="21" customFormat="1" ht="16.5" customHeight="1" x14ac:dyDescent="0.2">
      <c r="B12" s="124" t="s">
        <v>24</v>
      </c>
      <c r="C12" s="125"/>
      <c r="D12" s="26"/>
      <c r="E12" s="27" t="s">
        <v>34</v>
      </c>
      <c r="F12" s="52" t="s">
        <v>32</v>
      </c>
      <c r="G12" s="53">
        <v>5</v>
      </c>
      <c r="H12" s="15">
        <v>0.375</v>
      </c>
      <c r="I12" s="74">
        <v>6506</v>
      </c>
      <c r="J12" s="29">
        <f>I12*H12*G12</f>
        <v>12198.75</v>
      </c>
    </row>
    <row r="13" spans="1:10" s="1" customFormat="1" ht="21.75" customHeight="1" x14ac:dyDescent="0.35">
      <c r="A13" s="31"/>
      <c r="B13" s="126"/>
      <c r="C13" s="126"/>
      <c r="D13" s="64"/>
      <c r="E13" s="65"/>
      <c r="F13" s="66"/>
      <c r="G13" s="59">
        <f>SUM(G9:G12)</f>
        <v>50</v>
      </c>
      <c r="H13" s="67"/>
      <c r="I13" s="60" t="s">
        <v>28</v>
      </c>
      <c r="J13" s="55">
        <f>SUM(J9:J12)</f>
        <v>359159.51250000001</v>
      </c>
    </row>
    <row r="14" spans="1:10" s="1" customFormat="1" ht="21.75" customHeight="1" x14ac:dyDescent="0.35">
      <c r="A14" s="31"/>
      <c r="B14" s="51"/>
      <c r="C14" s="51"/>
      <c r="D14" s="26"/>
      <c r="E14" s="35"/>
      <c r="F14" s="36"/>
      <c r="G14" s="37"/>
      <c r="H14" s="37"/>
      <c r="I14" s="54" t="s">
        <v>29</v>
      </c>
      <c r="J14" s="63">
        <v>0.65</v>
      </c>
    </row>
    <row r="15" spans="1:10" s="1" customFormat="1" ht="21.75" customHeight="1" x14ac:dyDescent="0.35">
      <c r="A15" s="31"/>
      <c r="B15" s="127"/>
      <c r="C15" s="127"/>
      <c r="D15" s="26"/>
      <c r="E15" s="35"/>
      <c r="F15" s="36"/>
      <c r="G15" s="37"/>
      <c r="H15" s="37"/>
      <c r="I15" s="62" t="s">
        <v>30</v>
      </c>
      <c r="J15" s="61">
        <f>J13-J13*J14</f>
        <v>125705.829375</v>
      </c>
    </row>
    <row r="16" spans="1:10" s="21" customFormat="1" ht="15.75" x14ac:dyDescent="0.25">
      <c r="B16" s="50" t="s">
        <v>85</v>
      </c>
      <c r="C16" s="50"/>
      <c r="D16" s="26"/>
      <c r="E16" s="35"/>
      <c r="F16" s="32"/>
      <c r="G16" s="30"/>
      <c r="H16" s="30"/>
      <c r="I16" s="33"/>
      <c r="J16" s="34"/>
    </row>
    <row r="17" spans="1:12" s="3" customFormat="1" ht="19.5" customHeight="1" x14ac:dyDescent="0.2">
      <c r="G17" s="5"/>
      <c r="H17" s="5"/>
      <c r="I17" s="2"/>
      <c r="J17" s="6"/>
      <c r="L17" s="7"/>
    </row>
    <row r="18" spans="1:12" s="2" customFormat="1" ht="39.950000000000003" hidden="1" customHeight="1" x14ac:dyDescent="0.2">
      <c r="A18" s="45"/>
      <c r="B18" s="134" t="s">
        <v>38</v>
      </c>
      <c r="C18" s="134"/>
      <c r="D18" s="134"/>
      <c r="E18" s="134"/>
      <c r="F18" s="134"/>
      <c r="G18" s="134"/>
      <c r="H18" s="134"/>
      <c r="I18" s="134"/>
      <c r="J18" s="134"/>
    </row>
    <row r="19" spans="1:12" s="4" customFormat="1" ht="27.75" hidden="1" customHeight="1" x14ac:dyDescent="0.2">
      <c r="A19" s="44"/>
      <c r="B19" s="135" t="s">
        <v>9</v>
      </c>
      <c r="C19" s="136"/>
      <c r="D19" s="10" t="s">
        <v>10</v>
      </c>
      <c r="E19" s="10" t="s">
        <v>11</v>
      </c>
      <c r="F19" s="11" t="s">
        <v>12</v>
      </c>
      <c r="G19" s="12" t="s">
        <v>13</v>
      </c>
      <c r="H19" s="13" t="s">
        <v>14</v>
      </c>
      <c r="I19" s="10" t="s">
        <v>15</v>
      </c>
      <c r="J19" s="10" t="s">
        <v>16</v>
      </c>
    </row>
    <row r="20" spans="1:12" s="1" customFormat="1" ht="17.100000000000001" hidden="1" customHeight="1" x14ac:dyDescent="0.2">
      <c r="A20" s="31"/>
      <c r="B20" s="137" t="s">
        <v>39</v>
      </c>
      <c r="C20" s="137"/>
      <c r="D20" s="138"/>
      <c r="E20" s="139"/>
      <c r="F20" s="14" t="s">
        <v>27</v>
      </c>
      <c r="G20" s="14">
        <v>1</v>
      </c>
      <c r="H20" s="15">
        <v>1</v>
      </c>
      <c r="I20" s="16">
        <v>4875</v>
      </c>
      <c r="J20" s="17">
        <f t="shared" ref="J20:J28" si="0">G20*H20*I20</f>
        <v>4875</v>
      </c>
    </row>
    <row r="21" spans="1:12" s="1" customFormat="1" ht="17.100000000000001" hidden="1" customHeight="1" x14ac:dyDescent="0.2">
      <c r="A21" s="31"/>
      <c r="B21" s="140" t="s">
        <v>40</v>
      </c>
      <c r="C21" s="141"/>
      <c r="D21" s="138"/>
      <c r="E21" s="139"/>
      <c r="F21" s="14" t="s">
        <v>27</v>
      </c>
      <c r="G21" s="14">
        <v>3</v>
      </c>
      <c r="H21" s="15">
        <v>1</v>
      </c>
      <c r="I21" s="16">
        <v>2923</v>
      </c>
      <c r="J21" s="17">
        <f t="shared" si="0"/>
        <v>8769</v>
      </c>
    </row>
    <row r="22" spans="1:12" s="1" customFormat="1" ht="17.100000000000001" hidden="1" customHeight="1" x14ac:dyDescent="0.2">
      <c r="A22" s="31"/>
      <c r="B22" s="140" t="s">
        <v>41</v>
      </c>
      <c r="C22" s="141"/>
      <c r="D22" s="138"/>
      <c r="E22" s="139"/>
      <c r="F22" s="14" t="s">
        <v>27</v>
      </c>
      <c r="G22" s="14">
        <v>3</v>
      </c>
      <c r="H22" s="15">
        <v>1</v>
      </c>
      <c r="I22" s="16">
        <v>2490</v>
      </c>
      <c r="J22" s="17">
        <f t="shared" si="0"/>
        <v>7470</v>
      </c>
    </row>
    <row r="23" spans="1:12" s="1" customFormat="1" ht="17.100000000000001" hidden="1" customHeight="1" x14ac:dyDescent="0.2">
      <c r="A23" s="31"/>
      <c r="B23" s="140" t="s">
        <v>42</v>
      </c>
      <c r="C23" s="141"/>
      <c r="D23" s="138"/>
      <c r="E23" s="139"/>
      <c r="F23" s="14" t="s">
        <v>27</v>
      </c>
      <c r="G23" s="14">
        <v>4</v>
      </c>
      <c r="H23" s="15">
        <v>1</v>
      </c>
      <c r="I23" s="16">
        <v>6497</v>
      </c>
      <c r="J23" s="17">
        <f t="shared" si="0"/>
        <v>25988</v>
      </c>
    </row>
    <row r="24" spans="1:12" s="1" customFormat="1" ht="17.100000000000001" hidden="1" customHeight="1" x14ac:dyDescent="0.2">
      <c r="A24" s="31"/>
      <c r="B24" s="140" t="s">
        <v>43</v>
      </c>
      <c r="C24" s="141"/>
      <c r="D24" s="138"/>
      <c r="E24" s="139"/>
      <c r="F24" s="14" t="s">
        <v>27</v>
      </c>
      <c r="G24" s="14">
        <v>2</v>
      </c>
      <c r="H24" s="15">
        <v>1</v>
      </c>
      <c r="I24" s="16">
        <v>2924</v>
      </c>
      <c r="J24" s="17">
        <f t="shared" si="0"/>
        <v>5848</v>
      </c>
    </row>
    <row r="25" spans="1:12" s="1" customFormat="1" ht="17.100000000000001" hidden="1" customHeight="1" x14ac:dyDescent="0.2">
      <c r="A25" s="31"/>
      <c r="B25" s="140" t="s">
        <v>44</v>
      </c>
      <c r="C25" s="141"/>
      <c r="D25" s="138"/>
      <c r="E25" s="139"/>
      <c r="F25" s="14" t="s">
        <v>27</v>
      </c>
      <c r="G25" s="14">
        <v>4</v>
      </c>
      <c r="H25" s="15">
        <v>1</v>
      </c>
      <c r="I25" s="16">
        <v>5375</v>
      </c>
      <c r="J25" s="17">
        <f t="shared" si="0"/>
        <v>21500</v>
      </c>
    </row>
    <row r="26" spans="1:12" s="1" customFormat="1" ht="17.100000000000001" hidden="1" customHeight="1" x14ac:dyDescent="0.2">
      <c r="A26" s="31"/>
      <c r="B26" s="68" t="s">
        <v>45</v>
      </c>
      <c r="C26" s="69"/>
      <c r="D26" s="138"/>
      <c r="E26" s="139"/>
      <c r="F26" s="14" t="s">
        <v>27</v>
      </c>
      <c r="G26" s="14">
        <v>1</v>
      </c>
      <c r="H26" s="15">
        <v>1</v>
      </c>
      <c r="I26" s="16">
        <v>2923</v>
      </c>
      <c r="J26" s="17">
        <f t="shared" si="0"/>
        <v>2923</v>
      </c>
    </row>
    <row r="27" spans="1:12" s="1" customFormat="1" ht="17.100000000000001" hidden="1" customHeight="1" x14ac:dyDescent="0.2">
      <c r="A27" s="31"/>
      <c r="B27" s="68" t="s">
        <v>46</v>
      </c>
      <c r="C27" s="69"/>
      <c r="D27" s="70"/>
      <c r="E27" s="71"/>
      <c r="F27" s="14" t="s">
        <v>27</v>
      </c>
      <c r="G27" s="14">
        <v>1</v>
      </c>
      <c r="H27" s="15">
        <v>1</v>
      </c>
      <c r="I27" s="16">
        <v>3348</v>
      </c>
      <c r="J27" s="17">
        <f t="shared" si="0"/>
        <v>3348</v>
      </c>
    </row>
    <row r="28" spans="1:12" s="7" customFormat="1" ht="24" hidden="1" customHeight="1" x14ac:dyDescent="0.2">
      <c r="A28" s="38"/>
      <c r="B28" s="68" t="s">
        <v>47</v>
      </c>
      <c r="C28" s="69"/>
      <c r="D28" s="70"/>
      <c r="E28" s="71"/>
      <c r="F28" s="14" t="s">
        <v>27</v>
      </c>
      <c r="G28" s="14">
        <v>1</v>
      </c>
      <c r="H28" s="15">
        <v>1</v>
      </c>
      <c r="I28" s="16">
        <v>2005</v>
      </c>
      <c r="J28" s="17">
        <f t="shared" si="0"/>
        <v>2005</v>
      </c>
      <c r="L28" s="1"/>
    </row>
    <row r="29" spans="1:12" s="38" customFormat="1" ht="24" hidden="1" customHeight="1" x14ac:dyDescent="0.2">
      <c r="B29" s="142" t="s">
        <v>48</v>
      </c>
      <c r="C29" s="142"/>
      <c r="D29" s="142"/>
      <c r="E29" s="142"/>
      <c r="F29" s="142"/>
      <c r="G29" s="19"/>
      <c r="H29" s="20"/>
      <c r="I29" s="19" t="s">
        <v>28</v>
      </c>
      <c r="J29" s="18"/>
      <c r="L29" s="31"/>
    </row>
    <row r="30" spans="1:12" s="2" customFormat="1" ht="17.25" hidden="1" x14ac:dyDescent="0.2">
      <c r="A30" s="143"/>
      <c r="B30" s="143"/>
      <c r="C30" s="46"/>
      <c r="D30" s="46"/>
      <c r="E30" s="46"/>
      <c r="F30" s="72"/>
      <c r="G30" s="47"/>
      <c r="H30" s="48"/>
      <c r="I30" s="46"/>
      <c r="J30" s="46"/>
      <c r="L30" s="3"/>
    </row>
    <row r="31" spans="1:12" s="2" customFormat="1" ht="15.75" hidden="1" x14ac:dyDescent="0.25">
      <c r="A31" s="144"/>
      <c r="B31" s="144"/>
      <c r="C31" s="144"/>
      <c r="D31" s="145"/>
      <c r="E31" s="146"/>
      <c r="F31" s="32"/>
      <c r="G31" s="41"/>
      <c r="H31" s="30"/>
      <c r="I31" s="33"/>
      <c r="J31" s="34"/>
    </row>
    <row r="32" spans="1:12" s="2" customFormat="1" ht="15.75" hidden="1" x14ac:dyDescent="0.25">
      <c r="A32" s="144"/>
      <c r="B32" s="144"/>
      <c r="C32" s="144"/>
      <c r="D32" s="145"/>
      <c r="E32" s="146"/>
      <c r="F32" s="32"/>
      <c r="G32" s="41"/>
      <c r="H32" s="30"/>
      <c r="I32" s="33"/>
      <c r="J32" s="34"/>
    </row>
    <row r="33" spans="1:12" s="2" customFormat="1" ht="15.75" hidden="1" x14ac:dyDescent="0.25">
      <c r="A33" s="144"/>
      <c r="B33" s="144"/>
      <c r="C33" s="144"/>
      <c r="D33" s="145"/>
      <c r="E33" s="146"/>
      <c r="F33" s="32"/>
      <c r="G33" s="41"/>
      <c r="H33" s="30"/>
      <c r="I33" s="33"/>
      <c r="J33" s="34"/>
    </row>
    <row r="34" spans="1:12" ht="15.75" hidden="1" x14ac:dyDescent="0.25">
      <c r="A34" s="144"/>
      <c r="B34" s="144"/>
      <c r="C34" s="144"/>
      <c r="D34" s="145"/>
      <c r="E34" s="146"/>
      <c r="F34" s="32"/>
      <c r="G34" s="41"/>
      <c r="H34" s="30"/>
      <c r="I34" s="33"/>
      <c r="J34" s="34"/>
      <c r="L34" s="2"/>
    </row>
    <row r="35" spans="1:12" ht="15.75" hidden="1" x14ac:dyDescent="0.25">
      <c r="A35" s="144"/>
      <c r="B35" s="144"/>
      <c r="C35" s="144"/>
      <c r="D35" s="145"/>
      <c r="E35" s="146"/>
      <c r="F35" s="32"/>
      <c r="G35" s="41"/>
      <c r="H35" s="30"/>
      <c r="I35" s="33"/>
      <c r="J35" s="34"/>
    </row>
    <row r="36" spans="1:12" ht="15.75" hidden="1" x14ac:dyDescent="0.25">
      <c r="A36" s="144"/>
      <c r="B36" s="144"/>
      <c r="C36" s="144"/>
      <c r="D36" s="145"/>
      <c r="E36" s="146"/>
      <c r="F36" s="32"/>
      <c r="G36" s="41"/>
      <c r="H36" s="30"/>
      <c r="I36" s="33"/>
      <c r="J36" s="34"/>
    </row>
    <row r="37" spans="1:12" ht="15.75" hidden="1" x14ac:dyDescent="0.25">
      <c r="A37" s="144"/>
      <c r="B37" s="144"/>
      <c r="C37" s="144"/>
      <c r="D37" s="145"/>
      <c r="E37" s="146"/>
      <c r="F37" s="32"/>
      <c r="G37" s="41"/>
      <c r="H37" s="30"/>
      <c r="I37" s="33"/>
      <c r="J37" s="34"/>
    </row>
    <row r="38" spans="1:12" ht="15.75" hidden="1" x14ac:dyDescent="0.25">
      <c r="A38" s="144"/>
      <c r="B38" s="144"/>
      <c r="C38" s="144"/>
      <c r="D38" s="145"/>
      <c r="E38" s="146"/>
      <c r="F38" s="32"/>
      <c r="G38" s="41"/>
      <c r="H38" s="30"/>
      <c r="I38" s="33"/>
      <c r="J38" s="34"/>
    </row>
    <row r="39" spans="1:12" ht="15.75" hidden="1" x14ac:dyDescent="0.25">
      <c r="A39" s="127"/>
      <c r="B39" s="127"/>
      <c r="C39" s="127"/>
      <c r="D39" s="145"/>
      <c r="E39" s="146"/>
      <c r="F39" s="32"/>
      <c r="G39" s="41"/>
      <c r="H39" s="30"/>
      <c r="I39" s="33"/>
      <c r="J39" s="34"/>
    </row>
    <row r="40" spans="1:12" ht="27" hidden="1" customHeight="1" x14ac:dyDescent="0.2">
      <c r="A40" s="21"/>
      <c r="B40" s="149"/>
      <c r="C40" s="149"/>
      <c r="D40" s="149"/>
      <c r="E40" s="149"/>
      <c r="F40" s="149"/>
      <c r="G40" s="39"/>
      <c r="H40" s="147"/>
      <c r="I40" s="147"/>
      <c r="J40" s="40"/>
    </row>
    <row r="41" spans="1:12" ht="27" hidden="1" customHeight="1" x14ac:dyDescent="0.2">
      <c r="A41" s="21"/>
      <c r="B41" s="148"/>
      <c r="C41" s="148"/>
      <c r="D41" s="148"/>
      <c r="E41" s="148"/>
      <c r="F41" s="148"/>
      <c r="G41" s="148"/>
      <c r="H41" s="148"/>
      <c r="I41" s="148"/>
      <c r="J41" s="148"/>
    </row>
    <row r="42" spans="1:12" ht="15.75" x14ac:dyDescent="0.25">
      <c r="B42" s="123" t="s">
        <v>87</v>
      </c>
    </row>
    <row r="43" spans="1:12" x14ac:dyDescent="0.2">
      <c r="B43" s="76"/>
    </row>
  </sheetData>
  <mergeCells count="36">
    <mergeCell ref="H40:I40"/>
    <mergeCell ref="B41:J41"/>
    <mergeCell ref="A35:C35"/>
    <mergeCell ref="A36:C36"/>
    <mergeCell ref="A37:C37"/>
    <mergeCell ref="A38:C38"/>
    <mergeCell ref="A39:C39"/>
    <mergeCell ref="B40:F40"/>
    <mergeCell ref="B29:F29"/>
    <mergeCell ref="A30:B30"/>
    <mergeCell ref="A31:C31"/>
    <mergeCell ref="D31:D39"/>
    <mergeCell ref="E31:E39"/>
    <mergeCell ref="A32:C32"/>
    <mergeCell ref="A33:C33"/>
    <mergeCell ref="A34:C34"/>
    <mergeCell ref="B18:J18"/>
    <mergeCell ref="B19:C19"/>
    <mergeCell ref="B20:C20"/>
    <mergeCell ref="D20:D26"/>
    <mergeCell ref="E20:E26"/>
    <mergeCell ref="B21:C21"/>
    <mergeCell ref="B22:C22"/>
    <mergeCell ref="B23:C23"/>
    <mergeCell ref="B24:C24"/>
    <mergeCell ref="B25:C25"/>
    <mergeCell ref="B12:C12"/>
    <mergeCell ref="B13:C13"/>
    <mergeCell ref="B15:C15"/>
    <mergeCell ref="C2:D2"/>
    <mergeCell ref="C3:D3"/>
    <mergeCell ref="C4:D4"/>
    <mergeCell ref="C5:D5"/>
    <mergeCell ref="B7:J7"/>
    <mergeCell ref="B8:C8"/>
    <mergeCell ref="B11:C11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Cota Ouro </vt:lpstr>
      <vt:lpstr>Cota Prata</vt:lpstr>
      <vt:lpstr>Cota Bronze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2026-01-14T16:57:20Z</dcterms:modified>
  <cp:category/>
  <cp:contentStatus/>
</cp:coreProperties>
</file>